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Лист1!$A$1:$J$73</definedName>
  </definedNames>
  <calcPr calcId="152511"/>
</workbook>
</file>

<file path=xl/calcChain.xml><?xml version="1.0" encoding="utf-8"?>
<calcChain xmlns="http://schemas.openxmlformats.org/spreadsheetml/2006/main">
  <c r="H33" i="1" l="1"/>
  <c r="H30" i="1" s="1"/>
  <c r="H43" i="1"/>
  <c r="H62" i="1"/>
  <c r="I31" i="1" l="1"/>
  <c r="J31" i="1"/>
  <c r="H31" i="1"/>
  <c r="I33" i="1" l="1"/>
  <c r="J33" i="1"/>
  <c r="F70" i="1"/>
  <c r="G70" i="1"/>
  <c r="H70" i="1"/>
  <c r="I70" i="1"/>
  <c r="J70" i="1"/>
  <c r="F68" i="1"/>
  <c r="G68" i="1"/>
  <c r="H68" i="1"/>
  <c r="I68" i="1"/>
  <c r="J68" i="1"/>
  <c r="I62" i="1"/>
  <c r="J62" i="1"/>
  <c r="I43" i="1"/>
  <c r="J43" i="1"/>
  <c r="H14" i="1"/>
  <c r="I14" i="1"/>
  <c r="J14" i="1"/>
  <c r="H72" i="1" l="1"/>
  <c r="J30" i="1"/>
  <c r="J72" i="1" s="1"/>
  <c r="I30" i="1"/>
  <c r="I72" i="1" s="1"/>
  <c r="E33" i="1"/>
  <c r="E62" i="1" l="1"/>
  <c r="E68" i="1" l="1"/>
  <c r="E43" i="1" l="1"/>
  <c r="E70" i="1" l="1"/>
  <c r="F33" i="1" l="1"/>
  <c r="G33" i="1"/>
  <c r="F62" i="1" l="1"/>
  <c r="G62" i="1"/>
  <c r="F43" i="1"/>
  <c r="G43" i="1"/>
  <c r="F31" i="1"/>
  <c r="G31" i="1"/>
  <c r="E31" i="1"/>
  <c r="E30" i="1" s="1"/>
  <c r="F14" i="1"/>
  <c r="G14" i="1"/>
  <c r="E14" i="1"/>
  <c r="E72" i="1" l="1"/>
  <c r="G30" i="1"/>
  <c r="G72" i="1" s="1"/>
  <c r="F30" i="1"/>
  <c r="F72" i="1" s="1"/>
</calcChain>
</file>

<file path=xl/sharedStrings.xml><?xml version="1.0" encoding="utf-8"?>
<sst xmlns="http://schemas.openxmlformats.org/spreadsheetml/2006/main" count="136" uniqueCount="134">
  <si>
    <t>Код бюджетной классификации</t>
  </si>
  <si>
    <t>Наименование доходов</t>
  </si>
  <si>
    <t>2018 год</t>
  </si>
  <si>
    <t>2019 год</t>
  </si>
  <si>
    <t>2020 год</t>
  </si>
  <si>
    <t>(тыс.рублей)</t>
  </si>
  <si>
    <t>Воскресенского муниципального района Саратовской области</t>
  </si>
  <si>
    <t>Налоговые и неналоговые доходы</t>
  </si>
  <si>
    <t>1 00 00000 00 0000 000</t>
  </si>
  <si>
    <t>Налог на доходы физических лиц</t>
  </si>
  <si>
    <t>1 01 02000 01 0000 110</t>
  </si>
  <si>
    <t>1 03 02000 01 0000 110</t>
  </si>
  <si>
    <t>Акцизы по подакцизным товарам (продукции), производимым на территории Российской Федерации</t>
  </si>
  <si>
    <t>1 05 02000 02 0000 110</t>
  </si>
  <si>
    <t>Единый налог на вмененый доход для отдельных видов деятельности</t>
  </si>
  <si>
    <t>Единый сельскохозяйственный налог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</si>
  <si>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</si>
  <si>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</si>
  <si>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</si>
  <si>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1 08 03000 01 0000 110</t>
  </si>
  <si>
    <t>Государственная пошлина по делам, рассматриваемым в судах общей юрисдикции, мировым судъям</t>
  </si>
  <si>
    <t>1 11 05013 05 0000 120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</si>
  <si>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</si>
  <si>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</si>
  <si>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1 11 07015 05 0000 120</t>
  </si>
  <si>
    <t>Доходы от перечесленимя части прибыли, остающейся после уплаты налоговых и иных обязательных платежей муниципальных унитарных предприятий, созданных муниицпальными районами</t>
  </si>
  <si>
    <t>Прочие поступления от использования имущества, находящиеся в собственности муниципальных районов</t>
  </si>
  <si>
    <t>Плата за негативное воздействие на окружающую среду</t>
  </si>
  <si>
    <t>1 13 01995 05 0000 130</t>
  </si>
  <si>
    <t>Прочие доходы от оказания платных услуг (работ) получателя средств бюджетов муниципальных районов</t>
  </si>
  <si>
    <t>1 14 02053 05 0000 410</t>
  </si>
  <si>
    <t>Доходы от реализации иного имущества, находящегося в собственности муниципальных районов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</si>
  <si>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</si>
  <si>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</si>
  <si>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ШТРАФЫ,САНКЦИИ, ВОЗМЕЩЕНИЕ УЩЕРБА</t>
  </si>
  <si>
    <t>2 00 00000 00 0000 000</t>
  </si>
  <si>
    <t>БЕЗВОЗМЕЗДНЫЕ ПОСТУПЛЕНИЯ</t>
  </si>
  <si>
    <t>Дотации бюджетам бюджетной системы Российской Федерации</t>
  </si>
  <si>
    <t>Дотация бюджетам муниципальных районов на выравнивание бюджетной обеспеченности муниципальных районов (городских округов) области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</si>
  <si>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</si>
  <si>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области на выравнивание возможностей местных бюджетов по обеспечению повышения оплаты труда отдельным категориям работников бюджетной сферы</t>
  </si>
  <si>
    <t>Субвенции бюджетам бюджетной системы Российской Федерации</t>
  </si>
  <si>
    <t>Субвенции бюджетам муниципальных районов области на финансовое обеспечение образовательной деятельности муниципальных общеобразовательных учреждений</t>
  </si>
  <si>
    <t>Субвенции бюджетам муниципальных районов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</si>
  <si>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области на исполнение государственных полномочий по расчету и предоставлению дотаций поселениям</t>
  </si>
  <si>
    <t>Субвенции  бюджетам муниципальных районов области 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</si>
  <si>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</si>
  <si>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 xml:space="preserve"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 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</si>
  <si>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</si>
  <si>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области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</si>
  <si>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</si>
  <si>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</si>
  <si>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Субвенции бюджетам муниципальных районов области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</si>
  <si>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Субвенции бюджетам муниципальных районов области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</si>
  <si>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</si>
  <si>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</si>
  <si>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</si>
  <si>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Субвенции бюджетам муниципальных районов области на проведение мероприятий по отлову и содержанию безнадзорных животных</t>
  </si>
  <si>
    <t>Субвенция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</si>
  <si>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</si>
  <si>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Всего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</si>
  <si>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 создания условий для организации досуга и обеспечения жителей услугами организаций культуры</t>
  </si>
  <si>
    <t>1 16 00000 00 0000 000</t>
  </si>
  <si>
    <t>Распределение доходов</t>
  </si>
  <si>
    <t>Субвенции бюджетам муниципальных районов области на осуществление органами местного самоуправления государственных полномочий по организации предоставления компенсации 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</si>
  <si>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Доходы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</si>
  <si>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Субсидия бюджетам муниципальных районов области на 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</si>
  <si>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Возврат остатков субсидий, субвенций и иных межбюджетных трансфертов, имеющих целевое назначение прошлых лет</t>
  </si>
  <si>
    <t>Возврат прочих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</si>
  <si>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области на обеспечение повышения оплаты труда некоторых категорий работников муниципальных учреждений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</si>
  <si>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</si>
  <si>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районов, городских округов и поселений области на поддержку отрасли культуры</t>
  </si>
  <si>
    <t>Иные межбюджетные трансферты бюджетам муниципальных районов области на осуществление полномочий органов местного самоуправления в области энергосбережения и повышения энергетической эффективности</t>
  </si>
  <si>
    <t>Иные межбюджетные трансферты бюджетам муниципальных районов и городских округов области в целях поддержки районных печатных средств массовой информации</t>
  </si>
  <si>
    <t>Прочие безвозмездные поступления в бюджеты муниципальных районов</t>
  </si>
  <si>
    <t>Прочие безвозмездные поступления</t>
  </si>
  <si>
    <t>2 07 00000 00 0000 000</t>
  </si>
  <si>
    <t>Субсидия бюджетам муниципальных районов области на реализацию расходных обязательств, возникающих при выполнении полномочий по решению вопросов местного значения</t>
  </si>
  <si>
    <t>Межбюджетные трансферты, передаваемые бюджетам муниципальных районов области, стимулирующего (поощрительного) характера</t>
  </si>
  <si>
    <t>1 12 01000 01 0000 120</t>
  </si>
  <si>
    <t>1 11 09045 05 0000 120</t>
  </si>
  <si>
    <t>Иные межбюджетные трансферты бюджетам муниципальных районов и городских округов области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</si>
  <si>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Субсидия бюджетам муниципальных районов области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</si>
  <si>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2021 год</t>
  </si>
  <si>
    <t>Субсидия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</si>
  <si>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2 02 10000 00 0000 150</t>
  </si>
  <si>
    <t>2 02 15001 05 0002 150</t>
  </si>
  <si>
    <t>2 02 20000 00 0000 150</t>
  </si>
  <si>
    <t>2 02 29999 05 0069 150</t>
  </si>
  <si>
    <t>2 02 29999 05 0063 150</t>
  </si>
  <si>
    <t>2 02 29999 05 0075 150</t>
  </si>
  <si>
    <t>2 02 29999 05 0074 150</t>
  </si>
  <si>
    <t>2 02 29999 05 0076 150</t>
  </si>
  <si>
    <t>2 02 25467 05 0000 150</t>
  </si>
  <si>
    <t>2 02 25519 05 0000 150</t>
  </si>
  <si>
    <t>2 02 30000 00 0000 150</t>
  </si>
  <si>
    <t>2 02 30024 05 0001 150</t>
  </si>
  <si>
    <t>2 02 30024 05 0003 150</t>
  </si>
  <si>
    <t>2 02 30024 05 0007 150</t>
  </si>
  <si>
    <t>2 02 30024 05 0008 150</t>
  </si>
  <si>
    <t>2 02 30024 05 0009 150</t>
  </si>
  <si>
    <t>2 02 30024 05 0010 150</t>
  </si>
  <si>
    <t>2 02 30024 05 0011 150</t>
  </si>
  <si>
    <t>2 02 30024 05 0012 150</t>
  </si>
  <si>
    <t>2 02 30024 05 0014 150</t>
  </si>
  <si>
    <t>2 02 30024 05 0015 150</t>
  </si>
  <si>
    <t>2 02 30024 05 0016 150</t>
  </si>
  <si>
    <t>2 02 30024 05 0027 150</t>
  </si>
  <si>
    <t>2 02 30024 05 0028 150</t>
  </si>
  <si>
    <t>2 02 30024 05 0029 150</t>
  </si>
  <si>
    <t>2 02 30024 05 0037 150</t>
  </si>
  <si>
    <t>2 02 30024 05 0039 150</t>
  </si>
  <si>
    <t>2 02 30024 05 0040 150</t>
  </si>
  <si>
    <t>2 02 35120 05 0000 150</t>
  </si>
  <si>
    <t>2 02 40000 00 0000 150</t>
  </si>
  <si>
    <t>2 02 40014 05 0001 150</t>
  </si>
  <si>
    <t>2 02 49999 05 0014 150</t>
  </si>
  <si>
    <t>2 02 49999 05 0015 150</t>
  </si>
  <si>
    <t>2 02 45159 05 0000 150</t>
  </si>
  <si>
    <t>2 02 49999 05 0017 150</t>
  </si>
  <si>
    <t>2 07 05030 05 0000 150</t>
  </si>
  <si>
    <t>219 00000 00 0000 150</t>
  </si>
  <si>
    <t>219 60010 05 0000 150</t>
  </si>
  <si>
    <t>на 2019 год и на плановый период 2020 и 2021 годов</t>
  </si>
  <si>
    <t>районного Собрания "О бюджете</t>
  </si>
  <si>
    <t>Воскресенского муниципального района</t>
  </si>
  <si>
    <t>Саратовской области на 2019 год</t>
  </si>
  <si>
    <t>и на плановый период 2020 и 2021 годов"</t>
  </si>
  <si>
    <t>от ____________2018 г. № _____</t>
  </si>
  <si>
    <t>Приложение 1 к решению</t>
  </si>
  <si>
    <t>(тыс. рублей)</t>
  </si>
  <si>
    <t>Субсидия бюджетам муниципальных районов на погашение просроченной кредиторской задолженности местных бюджетов, образововавшейся по состоянию на 01 января 2018 года</t>
  </si>
  <si>
    <t>2 02 29999 05 0077 150</t>
  </si>
  <si>
    <t>2 02 29999 05 0078 150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</si>
</sst>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_₽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right" vertical="center" wrapText="1"/>
    </xf>
    <xf numFmtId="166" fontId="1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0" fontId="8" fillId="0" borderId="0" xfId="1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topLeftCell="A62" zoomScaleNormal="100" workbookViewId="0">
      <selection activeCell="J50" sqref="J50"/>
    </sheetView>
  </sheetViews>
  <sheetFormatPr defaultRowHeight="15" x14ac:dyDescent="0.25"/>
  <cols>
    <col min="1" max="1" width="24.42578125" customWidth="1"/>
    <col min="2" max="2" width="24.7109375" customWidth="1"/>
    <col min="3" max="3" width="21.5703125" customWidth="1"/>
    <col min="4" max="4" width="18.5703125" customWidth="1"/>
    <col min="5" max="5" width="12.7109375" hidden="1" customWidth="1"/>
    <col min="6" max="6" width="5" hidden="1" customWidth="1"/>
    <col min="7" max="7" width="5.5703125" hidden="1" customWidth="1"/>
    <col min="8" max="8" width="11.85546875" style="26" customWidth="1"/>
    <col min="9" max="9" width="11.140625" style="26" customWidth="1"/>
    <col min="10" max="10" width="11.85546875" style="26" customWidth="1"/>
    <col min="11" max="11" width="13.7109375" customWidth="1"/>
  </cols>
  <sheetData>
    <row r="1" spans="1:11" x14ac:dyDescent="0.25">
      <c r="J1" s="27" t="s">
        <v>129</v>
      </c>
    </row>
    <row r="2" spans="1:11" x14ac:dyDescent="0.25">
      <c r="J2" s="27" t="s">
        <v>124</v>
      </c>
    </row>
    <row r="3" spans="1:11" x14ac:dyDescent="0.25">
      <c r="J3" s="27" t="s">
        <v>125</v>
      </c>
    </row>
    <row r="4" spans="1:11" x14ac:dyDescent="0.25">
      <c r="J4" s="27" t="s">
        <v>126</v>
      </c>
    </row>
    <row r="5" spans="1:11" ht="18" customHeight="1" x14ac:dyDescent="0.25">
      <c r="D5" s="29"/>
      <c r="E5" s="29"/>
      <c r="F5" s="29"/>
      <c r="G5" s="29"/>
      <c r="H5" s="28"/>
      <c r="I5" s="28"/>
      <c r="J5" s="27" t="s">
        <v>127</v>
      </c>
      <c r="K5" s="28"/>
    </row>
    <row r="6" spans="1:11" x14ac:dyDescent="0.25">
      <c r="D6" s="29"/>
      <c r="E6" s="29"/>
      <c r="F6" s="29"/>
      <c r="G6" s="29"/>
      <c r="H6" s="28"/>
      <c r="I6" s="28"/>
      <c r="J6" s="27" t="s">
        <v>128</v>
      </c>
      <c r="K6" s="28"/>
    </row>
    <row r="7" spans="1:11" x14ac:dyDescent="0.25">
      <c r="D7" s="29"/>
      <c r="E7" s="29"/>
      <c r="F7" s="29"/>
      <c r="G7" s="29"/>
      <c r="H7" s="29"/>
      <c r="I7" s="29"/>
      <c r="J7" s="29"/>
      <c r="K7" s="29"/>
    </row>
    <row r="9" spans="1:11" ht="15.75" x14ac:dyDescent="0.25">
      <c r="A9" s="30" t="s">
        <v>63</v>
      </c>
      <c r="B9" s="30"/>
      <c r="C9" s="30"/>
      <c r="D9" s="30"/>
      <c r="E9" s="30"/>
      <c r="F9" s="30"/>
      <c r="G9" s="30"/>
      <c r="H9" s="30"/>
      <c r="I9" s="30"/>
      <c r="J9" s="30"/>
    </row>
    <row r="10" spans="1:11" ht="15.75" x14ac:dyDescent="0.25">
      <c r="A10" s="30" t="s">
        <v>6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1" ht="15.75" x14ac:dyDescent="0.25">
      <c r="A11" s="30" t="s">
        <v>123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1" x14ac:dyDescent="0.25">
      <c r="F12" s="35" t="s">
        <v>5</v>
      </c>
      <c r="G12" s="35"/>
      <c r="H12" s="32" t="s">
        <v>130</v>
      </c>
      <c r="I12" s="32"/>
      <c r="J12" s="32"/>
    </row>
    <row r="13" spans="1:11" ht="31.5" customHeight="1" x14ac:dyDescent="0.25">
      <c r="A13" s="1" t="s">
        <v>0</v>
      </c>
      <c r="B13" s="34" t="s">
        <v>1</v>
      </c>
      <c r="C13" s="34"/>
      <c r="D13" s="34"/>
      <c r="E13" s="21" t="s">
        <v>2</v>
      </c>
      <c r="F13" s="21" t="s">
        <v>3</v>
      </c>
      <c r="G13" s="21" t="s">
        <v>4</v>
      </c>
      <c r="H13" s="23" t="s">
        <v>3</v>
      </c>
      <c r="I13" s="23" t="s">
        <v>4</v>
      </c>
      <c r="J13" s="23" t="s">
        <v>83</v>
      </c>
    </row>
    <row r="14" spans="1:11" ht="15.75" x14ac:dyDescent="0.25">
      <c r="A14" s="1" t="s">
        <v>8</v>
      </c>
      <c r="B14" s="33" t="s">
        <v>7</v>
      </c>
      <c r="C14" s="33"/>
      <c r="D14" s="33"/>
      <c r="E14" s="6">
        <f>E15+E16+E17+E18+E19+E20+E21+E22+E23+E24+E25+E26+E27+E28+E29</f>
        <v>60018.600000000006</v>
      </c>
      <c r="F14" s="6">
        <f t="shared" ref="F14:J14" si="0">F15+F16+F17+F18+F19+F20+F21+F22+F23+F24+F25+F26+F27+F28+F29</f>
        <v>45294</v>
      </c>
      <c r="G14" s="6">
        <f t="shared" si="0"/>
        <v>46848.9</v>
      </c>
      <c r="H14" s="24">
        <f t="shared" si="0"/>
        <v>65244</v>
      </c>
      <c r="I14" s="24">
        <f t="shared" si="0"/>
        <v>50287.8</v>
      </c>
      <c r="J14" s="24">
        <f t="shared" si="0"/>
        <v>52277.9</v>
      </c>
    </row>
    <row r="15" spans="1:11" ht="25.5" customHeight="1" x14ac:dyDescent="0.25">
      <c r="A15" s="3" t="s">
        <v>10</v>
      </c>
      <c r="B15" s="31" t="s">
        <v>9</v>
      </c>
      <c r="C15" s="31"/>
      <c r="D15" s="31"/>
      <c r="E15" s="7">
        <v>23288.6</v>
      </c>
      <c r="F15" s="7">
        <v>22733</v>
      </c>
      <c r="G15" s="7">
        <v>23746</v>
      </c>
      <c r="H15" s="25">
        <v>23200</v>
      </c>
      <c r="I15" s="25">
        <v>24240</v>
      </c>
      <c r="J15" s="25">
        <v>25790</v>
      </c>
    </row>
    <row r="16" spans="1:11" ht="31.5" customHeight="1" x14ac:dyDescent="0.25">
      <c r="A16" s="3" t="s">
        <v>11</v>
      </c>
      <c r="B16" s="31" t="s">
        <v>12</v>
      </c>
      <c r="C16" s="31"/>
      <c r="D16" s="31"/>
      <c r="E16" s="7">
        <v>6800</v>
      </c>
      <c r="F16" s="7">
        <v>7150</v>
      </c>
      <c r="G16" s="7">
        <v>7500</v>
      </c>
      <c r="H16" s="25">
        <v>7200</v>
      </c>
      <c r="I16" s="25">
        <v>7400</v>
      </c>
      <c r="J16" s="25">
        <v>7600</v>
      </c>
    </row>
    <row r="17" spans="1:10" ht="30.75" customHeight="1" x14ac:dyDescent="0.25">
      <c r="A17" s="3" t="s">
        <v>13</v>
      </c>
      <c r="B17" s="31" t="s">
        <v>14</v>
      </c>
      <c r="C17" s="31"/>
      <c r="D17" s="31"/>
      <c r="E17" s="7">
        <v>2050</v>
      </c>
      <c r="F17" s="7">
        <v>2100</v>
      </c>
      <c r="G17" s="7">
        <v>2150</v>
      </c>
      <c r="H17" s="25">
        <v>2050</v>
      </c>
      <c r="I17" s="25">
        <v>2100</v>
      </c>
      <c r="J17" s="25">
        <v>2150</v>
      </c>
    </row>
    <row r="18" spans="1:10" ht="25.5" customHeight="1" x14ac:dyDescent="0.25">
      <c r="A18" s="3" t="s">
        <v>16</v>
      </c>
      <c r="B18" s="31" t="s">
        <v>15</v>
      </c>
      <c r="C18" s="31"/>
      <c r="D18" s="31"/>
      <c r="E18" s="7">
        <v>2000</v>
      </c>
      <c r="F18" s="7">
        <v>1054.5</v>
      </c>
      <c r="G18" s="7">
        <v>1092</v>
      </c>
      <c r="H18" s="25">
        <v>2532.6</v>
      </c>
      <c r="I18" s="25">
        <v>2659</v>
      </c>
      <c r="J18" s="25">
        <v>2792</v>
      </c>
    </row>
    <row r="19" spans="1:10" ht="30.75" customHeight="1" x14ac:dyDescent="0.25">
      <c r="A19" s="3" t="s">
        <v>17</v>
      </c>
      <c r="B19" s="31" t="s">
        <v>18</v>
      </c>
      <c r="C19" s="31"/>
      <c r="D19" s="31"/>
      <c r="E19" s="7">
        <v>10</v>
      </c>
      <c r="F19" s="7">
        <v>10</v>
      </c>
      <c r="G19" s="7">
        <v>10</v>
      </c>
      <c r="H19" s="25">
        <v>12</v>
      </c>
      <c r="I19" s="25">
        <v>13</v>
      </c>
      <c r="J19" s="25">
        <v>14</v>
      </c>
    </row>
    <row r="20" spans="1:10" ht="40.5" customHeight="1" x14ac:dyDescent="0.25">
      <c r="A20" s="3" t="s">
        <v>19</v>
      </c>
      <c r="B20" s="31" t="s">
        <v>20</v>
      </c>
      <c r="C20" s="31"/>
      <c r="D20" s="31"/>
      <c r="E20" s="7">
        <v>620</v>
      </c>
      <c r="F20" s="7">
        <v>660</v>
      </c>
      <c r="G20" s="7">
        <v>680</v>
      </c>
      <c r="H20" s="25">
        <v>756.9</v>
      </c>
      <c r="I20" s="25">
        <v>763</v>
      </c>
      <c r="J20" s="25">
        <v>764.1</v>
      </c>
    </row>
    <row r="21" spans="1:10" ht="65.25" customHeight="1" x14ac:dyDescent="0.25">
      <c r="A21" s="3" t="s">
        <v>21</v>
      </c>
      <c r="B21" s="31" t="s">
        <v>65</v>
      </c>
      <c r="C21" s="31"/>
      <c r="D21" s="31"/>
      <c r="E21" s="7">
        <v>4250</v>
      </c>
      <c r="F21" s="7">
        <v>4300</v>
      </c>
      <c r="G21" s="7">
        <v>4300</v>
      </c>
      <c r="H21" s="25">
        <v>4300</v>
      </c>
      <c r="I21" s="25">
        <v>4300</v>
      </c>
      <c r="J21" s="25">
        <v>4300</v>
      </c>
    </row>
    <row r="22" spans="1:10" ht="85.5" customHeight="1" x14ac:dyDescent="0.25">
      <c r="A22" s="3" t="s">
        <v>22</v>
      </c>
      <c r="B22" s="31" t="s">
        <v>23</v>
      </c>
      <c r="C22" s="31"/>
      <c r="D22" s="31"/>
      <c r="E22" s="7">
        <v>444.4</v>
      </c>
      <c r="F22" s="7">
        <v>444.4</v>
      </c>
      <c r="G22" s="7">
        <v>444.4</v>
      </c>
      <c r="H22" s="25">
        <v>444.4</v>
      </c>
      <c r="I22" s="25">
        <v>444.4</v>
      </c>
      <c r="J22" s="25">
        <v>444.4</v>
      </c>
    </row>
    <row r="23" spans="1:10" ht="60.75" customHeight="1" x14ac:dyDescent="0.25">
      <c r="A23" s="3" t="s">
        <v>24</v>
      </c>
      <c r="B23" s="31" t="s">
        <v>25</v>
      </c>
      <c r="C23" s="31"/>
      <c r="D23" s="31"/>
      <c r="E23" s="7">
        <v>350</v>
      </c>
      <c r="F23" s="7">
        <v>350</v>
      </c>
      <c r="G23" s="7">
        <v>350</v>
      </c>
      <c r="H23" s="25">
        <v>900</v>
      </c>
      <c r="I23" s="25">
        <v>900</v>
      </c>
      <c r="J23" s="25">
        <v>900</v>
      </c>
    </row>
    <row r="24" spans="1:10" ht="32.25" customHeight="1" x14ac:dyDescent="0.25">
      <c r="A24" s="4" t="s">
        <v>80</v>
      </c>
      <c r="B24" s="40" t="s">
        <v>26</v>
      </c>
      <c r="C24" s="40"/>
      <c r="D24" s="40"/>
      <c r="E24" s="7">
        <v>9.3000000000000007</v>
      </c>
      <c r="F24" s="7">
        <v>9.3000000000000007</v>
      </c>
      <c r="G24" s="7">
        <v>9.3000000000000007</v>
      </c>
      <c r="H24" s="25">
        <v>6.7</v>
      </c>
      <c r="I24" s="25">
        <v>6.7</v>
      </c>
      <c r="J24" s="25">
        <v>6.7</v>
      </c>
    </row>
    <row r="25" spans="1:10" ht="25.5" customHeight="1" x14ac:dyDescent="0.25">
      <c r="A25" s="3" t="s">
        <v>79</v>
      </c>
      <c r="B25" s="31" t="s">
        <v>27</v>
      </c>
      <c r="C25" s="31"/>
      <c r="D25" s="31"/>
      <c r="E25" s="7">
        <v>113.9</v>
      </c>
      <c r="F25" s="7">
        <v>113.9</v>
      </c>
      <c r="G25" s="7">
        <v>113.9</v>
      </c>
      <c r="H25" s="25">
        <v>110</v>
      </c>
      <c r="I25" s="25">
        <v>121</v>
      </c>
      <c r="J25" s="25">
        <v>121</v>
      </c>
    </row>
    <row r="26" spans="1:10" ht="36.75" customHeight="1" x14ac:dyDescent="0.25">
      <c r="A26" s="3" t="s">
        <v>28</v>
      </c>
      <c r="B26" s="31" t="s">
        <v>29</v>
      </c>
      <c r="C26" s="31"/>
      <c r="D26" s="31"/>
      <c r="E26" s="7">
        <v>3272.7</v>
      </c>
      <c r="F26" s="7">
        <v>3395.7</v>
      </c>
      <c r="G26" s="7">
        <v>3395.7</v>
      </c>
      <c r="H26" s="25">
        <v>4405.8999999999996</v>
      </c>
      <c r="I26" s="25">
        <v>4405.8999999999996</v>
      </c>
      <c r="J26" s="25">
        <v>4405.8999999999996</v>
      </c>
    </row>
    <row r="27" spans="1:10" ht="36" customHeight="1" x14ac:dyDescent="0.25">
      <c r="A27" s="3" t="s">
        <v>30</v>
      </c>
      <c r="B27" s="31" t="s">
        <v>31</v>
      </c>
      <c r="C27" s="31"/>
      <c r="D27" s="31"/>
      <c r="E27" s="7">
        <v>15948.7</v>
      </c>
      <c r="F27" s="7">
        <v>2100</v>
      </c>
      <c r="G27" s="7">
        <v>2150</v>
      </c>
      <c r="H27" s="25">
        <v>18566.5</v>
      </c>
      <c r="I27" s="25">
        <v>2150</v>
      </c>
      <c r="J27" s="25">
        <v>2200</v>
      </c>
    </row>
    <row r="28" spans="1:10" ht="64.5" customHeight="1" x14ac:dyDescent="0.25">
      <c r="A28" s="3" t="s">
        <v>32</v>
      </c>
      <c r="B28" s="31" t="s">
        <v>33</v>
      </c>
      <c r="C28" s="31"/>
      <c r="D28" s="31"/>
      <c r="E28" s="7">
        <v>210</v>
      </c>
      <c r="F28" s="7">
        <v>210</v>
      </c>
      <c r="G28" s="7">
        <v>230</v>
      </c>
      <c r="H28" s="25">
        <v>210</v>
      </c>
      <c r="I28" s="25">
        <v>230</v>
      </c>
      <c r="J28" s="25">
        <v>230</v>
      </c>
    </row>
    <row r="29" spans="1:10" ht="20.25" customHeight="1" x14ac:dyDescent="0.25">
      <c r="A29" s="3" t="s">
        <v>62</v>
      </c>
      <c r="B29" s="31" t="s">
        <v>34</v>
      </c>
      <c r="C29" s="31"/>
      <c r="D29" s="31"/>
      <c r="E29" s="7">
        <v>651</v>
      </c>
      <c r="F29" s="7">
        <v>663.2</v>
      </c>
      <c r="G29" s="7">
        <v>677.6</v>
      </c>
      <c r="H29" s="25">
        <v>549</v>
      </c>
      <c r="I29" s="25">
        <v>554.79999999999995</v>
      </c>
      <c r="J29" s="25">
        <v>559.79999999999995</v>
      </c>
    </row>
    <row r="30" spans="1:10" ht="25.5" customHeight="1" x14ac:dyDescent="0.25">
      <c r="A30" s="1" t="s">
        <v>35</v>
      </c>
      <c r="B30" s="33" t="s">
        <v>36</v>
      </c>
      <c r="C30" s="33"/>
      <c r="D30" s="33"/>
      <c r="E30" s="6" t="e">
        <f>E31+E33+E43+E62+E70+E68</f>
        <v>#REF!</v>
      </c>
      <c r="F30" s="6" t="e">
        <f>F31+F33+F43+F62</f>
        <v>#REF!</v>
      </c>
      <c r="G30" s="6" t="e">
        <f>G31+G33+G43+G62</f>
        <v>#REF!</v>
      </c>
      <c r="H30" s="24">
        <f>H31+H33+H43+H62</f>
        <v>177285.30000000002</v>
      </c>
      <c r="I30" s="24">
        <f>I31+I33+I43+I62</f>
        <v>163754.19999999998</v>
      </c>
      <c r="J30" s="24">
        <f>J31+J33+J43+J62</f>
        <v>171822</v>
      </c>
    </row>
    <row r="31" spans="1:10" ht="30.75" customHeight="1" x14ac:dyDescent="0.25">
      <c r="A31" s="1" t="s">
        <v>85</v>
      </c>
      <c r="B31" s="33" t="s">
        <v>37</v>
      </c>
      <c r="C31" s="33"/>
      <c r="D31" s="33"/>
      <c r="E31" s="6" t="e">
        <f>E32+#REF!</f>
        <v>#REF!</v>
      </c>
      <c r="F31" s="6" t="e">
        <f>F32+#REF!</f>
        <v>#REF!</v>
      </c>
      <c r="G31" s="6" t="e">
        <f>G32+#REF!</f>
        <v>#REF!</v>
      </c>
      <c r="H31" s="24">
        <f>H32</f>
        <v>39777.599999999999</v>
      </c>
      <c r="I31" s="24">
        <f t="shared" ref="I31:J31" si="1">I32</f>
        <v>34581.1</v>
      </c>
      <c r="J31" s="24">
        <f t="shared" si="1"/>
        <v>35474.400000000001</v>
      </c>
    </row>
    <row r="32" spans="1:10" ht="43.5" customHeight="1" x14ac:dyDescent="0.25">
      <c r="A32" s="3" t="s">
        <v>86</v>
      </c>
      <c r="B32" s="31" t="s">
        <v>38</v>
      </c>
      <c r="C32" s="31"/>
      <c r="D32" s="31"/>
      <c r="E32" s="7">
        <v>35430</v>
      </c>
      <c r="F32" s="7">
        <v>27887.5</v>
      </c>
      <c r="G32" s="7">
        <v>28336.6</v>
      </c>
      <c r="H32" s="22">
        <v>39777.599999999999</v>
      </c>
      <c r="I32" s="22">
        <v>34581.1</v>
      </c>
      <c r="J32" s="22">
        <v>35474.400000000001</v>
      </c>
    </row>
    <row r="33" spans="1:10" ht="37.5" customHeight="1" x14ac:dyDescent="0.25">
      <c r="A33" s="1" t="s">
        <v>87</v>
      </c>
      <c r="B33" s="33" t="s">
        <v>39</v>
      </c>
      <c r="C33" s="33"/>
      <c r="D33" s="33"/>
      <c r="E33" s="6">
        <f>E34+E35+E36+E39+E40+E37+E38</f>
        <v>31349.899999999998</v>
      </c>
      <c r="F33" s="6">
        <f>F34+F35</f>
        <v>0</v>
      </c>
      <c r="G33" s="6">
        <f>G34+G35</f>
        <v>0</v>
      </c>
      <c r="H33" s="24">
        <f>H34+H35+H36+H37+H38+H39+H40+H41+H42</f>
        <v>16646.899999999998</v>
      </c>
      <c r="I33" s="24">
        <f t="shared" ref="I33:J33" si="2">I34+I35+I36+I37+I38+I39+I40+I41+I42</f>
        <v>5292</v>
      </c>
      <c r="J33" s="24">
        <f t="shared" si="2"/>
        <v>5596</v>
      </c>
    </row>
    <row r="34" spans="1:10" ht="64.5" hidden="1" customHeight="1" x14ac:dyDescent="0.25">
      <c r="A34" s="3" t="s">
        <v>88</v>
      </c>
      <c r="B34" s="36" t="s">
        <v>40</v>
      </c>
      <c r="C34" s="37"/>
      <c r="D34" s="38"/>
      <c r="E34" s="7">
        <v>6634</v>
      </c>
      <c r="F34" s="19"/>
      <c r="G34" s="19"/>
      <c r="H34" s="22"/>
      <c r="I34" s="22"/>
      <c r="J34" s="22"/>
    </row>
    <row r="35" spans="1:10" ht="64.5" customHeight="1" x14ac:dyDescent="0.25">
      <c r="A35" s="8" t="s">
        <v>89</v>
      </c>
      <c r="B35" s="36" t="s">
        <v>66</v>
      </c>
      <c r="C35" s="37"/>
      <c r="D35" s="38"/>
      <c r="E35" s="7">
        <v>2528.4</v>
      </c>
      <c r="F35" s="19"/>
      <c r="G35" s="19"/>
      <c r="H35" s="22">
        <v>2529</v>
      </c>
      <c r="I35" s="22"/>
      <c r="J35" s="22"/>
    </row>
    <row r="36" spans="1:10" ht="54.75" customHeight="1" x14ac:dyDescent="0.25">
      <c r="A36" s="12" t="s">
        <v>90</v>
      </c>
      <c r="B36" s="36" t="s">
        <v>69</v>
      </c>
      <c r="C36" s="37"/>
      <c r="D36" s="38"/>
      <c r="E36" s="7">
        <v>4942.7</v>
      </c>
      <c r="F36" s="19"/>
      <c r="G36" s="19"/>
      <c r="H36" s="22">
        <v>5609.8</v>
      </c>
      <c r="I36" s="22"/>
      <c r="J36" s="22"/>
    </row>
    <row r="37" spans="1:10" ht="64.5" hidden="1" customHeight="1" x14ac:dyDescent="0.25">
      <c r="A37" s="15" t="s">
        <v>91</v>
      </c>
      <c r="B37" s="44" t="s">
        <v>77</v>
      </c>
      <c r="C37" s="45"/>
      <c r="D37" s="46"/>
      <c r="E37" s="7">
        <v>12843.2</v>
      </c>
      <c r="F37" s="19"/>
      <c r="G37" s="19"/>
      <c r="H37" s="22"/>
      <c r="I37" s="22"/>
      <c r="J37" s="22"/>
    </row>
    <row r="38" spans="1:10" ht="93.75" hidden="1" customHeight="1" x14ac:dyDescent="0.25">
      <c r="A38" s="17" t="s">
        <v>92</v>
      </c>
      <c r="B38" s="44" t="s">
        <v>82</v>
      </c>
      <c r="C38" s="45"/>
      <c r="D38" s="46"/>
      <c r="E38" s="7">
        <v>1500</v>
      </c>
      <c r="F38" s="19"/>
      <c r="G38" s="19"/>
      <c r="H38" s="22"/>
      <c r="I38" s="22"/>
      <c r="J38" s="22"/>
    </row>
    <row r="39" spans="1:10" ht="64.5" hidden="1" customHeight="1" x14ac:dyDescent="0.25">
      <c r="A39" s="12" t="s">
        <v>93</v>
      </c>
      <c r="B39" s="36" t="s">
        <v>70</v>
      </c>
      <c r="C39" s="37"/>
      <c r="D39" s="38"/>
      <c r="E39" s="7">
        <v>2800</v>
      </c>
      <c r="F39" s="19"/>
      <c r="G39" s="19"/>
      <c r="H39" s="22"/>
      <c r="I39" s="22"/>
      <c r="J39" s="22"/>
    </row>
    <row r="40" spans="1:10" ht="38.25" hidden="1" customHeight="1" x14ac:dyDescent="0.25">
      <c r="A40" s="13" t="s">
        <v>94</v>
      </c>
      <c r="B40" s="36" t="s">
        <v>71</v>
      </c>
      <c r="C40" s="37"/>
      <c r="D40" s="38"/>
      <c r="E40" s="7">
        <v>101.6</v>
      </c>
      <c r="F40" s="19"/>
      <c r="G40" s="19"/>
      <c r="H40" s="22"/>
      <c r="I40" s="22"/>
      <c r="J40" s="22"/>
    </row>
    <row r="41" spans="1:10" ht="49.5" customHeight="1" x14ac:dyDescent="0.25">
      <c r="A41" s="18" t="s">
        <v>133</v>
      </c>
      <c r="B41" s="36" t="s">
        <v>84</v>
      </c>
      <c r="C41" s="37"/>
      <c r="D41" s="38"/>
      <c r="E41" s="7"/>
      <c r="F41" s="19"/>
      <c r="G41" s="19"/>
      <c r="H41" s="22">
        <v>4805</v>
      </c>
      <c r="I41" s="22">
        <v>5292</v>
      </c>
      <c r="J41" s="22">
        <v>5596</v>
      </c>
    </row>
    <row r="42" spans="1:10" ht="49.5" customHeight="1" x14ac:dyDescent="0.25">
      <c r="A42" s="18" t="s">
        <v>132</v>
      </c>
      <c r="B42" s="36" t="s">
        <v>131</v>
      </c>
      <c r="C42" s="37"/>
      <c r="D42" s="38"/>
      <c r="E42" s="7"/>
      <c r="F42" s="19"/>
      <c r="G42" s="19"/>
      <c r="H42" s="22">
        <v>3703.1</v>
      </c>
      <c r="I42" s="22"/>
      <c r="J42" s="22"/>
    </row>
    <row r="43" spans="1:10" ht="31.5" customHeight="1" x14ac:dyDescent="0.25">
      <c r="A43" s="9" t="s">
        <v>95</v>
      </c>
      <c r="B43" s="41" t="s">
        <v>41</v>
      </c>
      <c r="C43" s="42"/>
      <c r="D43" s="43"/>
      <c r="E43" s="6">
        <f>E44+E45+E46+E47+E48+E49+E50+E51+E52+E53+E54+E55+E56+E57+E58+E59+E60+E61</f>
        <v>106240.40000000001</v>
      </c>
      <c r="F43" s="20">
        <f t="shared" ref="F43:J43" si="3">F44+F45+F46+F47+F48+F49+F50+F51+F52+F53+F54+F55+F56+F57+F58+F59+F60+F61</f>
        <v>104177.30000000002</v>
      </c>
      <c r="G43" s="20">
        <f t="shared" si="3"/>
        <v>107849.49999999999</v>
      </c>
      <c r="H43" s="24">
        <f>H44+H45+H46+H47+H48+H49+H50+H51+H52+H53+H54+H55+H56+H57+H58+H59+H60+H61</f>
        <v>114496.90000000002</v>
      </c>
      <c r="I43" s="24">
        <f t="shared" si="3"/>
        <v>118937.99999999999</v>
      </c>
      <c r="J43" s="24">
        <f t="shared" si="3"/>
        <v>125808.5</v>
      </c>
    </row>
    <row r="44" spans="1:10" ht="51.75" customHeight="1" x14ac:dyDescent="0.25">
      <c r="A44" s="3" t="s">
        <v>96</v>
      </c>
      <c r="B44" s="36" t="s">
        <v>42</v>
      </c>
      <c r="C44" s="37"/>
      <c r="D44" s="38"/>
      <c r="E44" s="7">
        <v>84121.2</v>
      </c>
      <c r="F44" s="19">
        <v>82966.8</v>
      </c>
      <c r="G44" s="19">
        <v>85689.4</v>
      </c>
      <c r="H44" s="22">
        <v>93067.1</v>
      </c>
      <c r="I44" s="22">
        <v>96849.8</v>
      </c>
      <c r="J44" s="22">
        <v>102752.7</v>
      </c>
    </row>
    <row r="45" spans="1:10" ht="78" customHeight="1" x14ac:dyDescent="0.25">
      <c r="A45" s="3" t="s">
        <v>97</v>
      </c>
      <c r="B45" s="36" t="s">
        <v>43</v>
      </c>
      <c r="C45" s="37"/>
      <c r="D45" s="38"/>
      <c r="E45" s="7">
        <v>210.7</v>
      </c>
      <c r="F45" s="19">
        <v>210.6</v>
      </c>
      <c r="G45" s="19">
        <v>217.2</v>
      </c>
      <c r="H45" s="22">
        <v>221.6</v>
      </c>
      <c r="I45" s="22">
        <v>228.5</v>
      </c>
      <c r="J45" s="22">
        <v>235.5</v>
      </c>
    </row>
    <row r="46" spans="1:10" ht="51.75" customHeight="1" x14ac:dyDescent="0.25">
      <c r="A46" s="3" t="s">
        <v>98</v>
      </c>
      <c r="B46" s="36" t="s">
        <v>44</v>
      </c>
      <c r="C46" s="37"/>
      <c r="D46" s="38"/>
      <c r="E46" s="7">
        <v>542.4</v>
      </c>
      <c r="F46" s="19">
        <v>564.29999999999995</v>
      </c>
      <c r="G46" s="19">
        <v>583.5</v>
      </c>
      <c r="H46" s="22">
        <v>564.29999999999995</v>
      </c>
      <c r="I46" s="22">
        <v>583.5</v>
      </c>
      <c r="J46" s="22">
        <v>604</v>
      </c>
    </row>
    <row r="47" spans="1:10" ht="98.25" customHeight="1" x14ac:dyDescent="0.25">
      <c r="A47" s="3" t="s">
        <v>99</v>
      </c>
      <c r="B47" s="36" t="s">
        <v>45</v>
      </c>
      <c r="C47" s="37"/>
      <c r="D47" s="38"/>
      <c r="E47" s="7">
        <v>202.1</v>
      </c>
      <c r="F47" s="19">
        <v>202</v>
      </c>
      <c r="G47" s="19">
        <v>208.6</v>
      </c>
      <c r="H47" s="22">
        <v>213</v>
      </c>
      <c r="I47" s="22">
        <v>219.9</v>
      </c>
      <c r="J47" s="22">
        <v>226.8</v>
      </c>
    </row>
    <row r="48" spans="1:10" ht="129" customHeight="1" x14ac:dyDescent="0.25">
      <c r="A48" s="3" t="s">
        <v>100</v>
      </c>
      <c r="B48" s="36" t="s">
        <v>46</v>
      </c>
      <c r="C48" s="37"/>
      <c r="D48" s="38"/>
      <c r="E48" s="7">
        <v>191.8</v>
      </c>
      <c r="F48" s="19">
        <v>191.8</v>
      </c>
      <c r="G48" s="19">
        <v>198.4</v>
      </c>
      <c r="H48" s="22">
        <v>202.8</v>
      </c>
      <c r="I48" s="22">
        <v>209.7</v>
      </c>
      <c r="J48" s="22">
        <v>216.5</v>
      </c>
    </row>
    <row r="49" spans="1:10" ht="80.25" customHeight="1" x14ac:dyDescent="0.25">
      <c r="A49" s="3" t="s">
        <v>101</v>
      </c>
      <c r="B49" s="36" t="s">
        <v>47</v>
      </c>
      <c r="C49" s="37"/>
      <c r="D49" s="38"/>
      <c r="E49" s="7">
        <v>203.9</v>
      </c>
      <c r="F49" s="19">
        <v>203.8</v>
      </c>
      <c r="G49" s="19">
        <v>210.4</v>
      </c>
      <c r="H49" s="22">
        <v>214.8</v>
      </c>
      <c r="I49" s="22">
        <v>221.7</v>
      </c>
      <c r="J49" s="22">
        <v>228.6</v>
      </c>
    </row>
    <row r="50" spans="1:10" ht="75" customHeight="1" x14ac:dyDescent="0.25">
      <c r="A50" s="3" t="s">
        <v>102</v>
      </c>
      <c r="B50" s="36" t="s">
        <v>48</v>
      </c>
      <c r="C50" s="37"/>
      <c r="D50" s="38"/>
      <c r="E50" s="7">
        <v>213.9</v>
      </c>
      <c r="F50" s="19">
        <v>213.9</v>
      </c>
      <c r="G50" s="19">
        <v>220.5</v>
      </c>
      <c r="H50" s="22">
        <v>224.9</v>
      </c>
      <c r="I50" s="22">
        <v>231.8</v>
      </c>
      <c r="J50" s="22">
        <v>238.8</v>
      </c>
    </row>
    <row r="51" spans="1:10" ht="127.5" customHeight="1" x14ac:dyDescent="0.25">
      <c r="A51" s="3" t="s">
        <v>103</v>
      </c>
      <c r="B51" s="36" t="s">
        <v>64</v>
      </c>
      <c r="C51" s="37"/>
      <c r="D51" s="38"/>
      <c r="E51" s="7">
        <v>63.1</v>
      </c>
      <c r="F51" s="19">
        <v>53.4</v>
      </c>
      <c r="G51" s="19">
        <v>50.9</v>
      </c>
      <c r="H51" s="22">
        <v>61.1</v>
      </c>
      <c r="I51" s="22">
        <v>56.3</v>
      </c>
      <c r="J51" s="22">
        <v>51.3</v>
      </c>
    </row>
    <row r="52" spans="1:10" ht="69.75" customHeight="1" x14ac:dyDescent="0.25">
      <c r="A52" s="3" t="s">
        <v>104</v>
      </c>
      <c r="B52" s="36" t="s">
        <v>49</v>
      </c>
      <c r="C52" s="37"/>
      <c r="D52" s="38"/>
      <c r="E52" s="7">
        <v>764</v>
      </c>
      <c r="F52" s="19">
        <v>772.6</v>
      </c>
      <c r="G52" s="19">
        <v>772.6</v>
      </c>
      <c r="H52" s="22">
        <v>1232.0999999999999</v>
      </c>
      <c r="I52" s="22">
        <v>1073.0999999999999</v>
      </c>
      <c r="J52" s="22">
        <v>979.9</v>
      </c>
    </row>
    <row r="53" spans="1:10" ht="60" customHeight="1" x14ac:dyDescent="0.25">
      <c r="A53" s="3" t="s">
        <v>105</v>
      </c>
      <c r="B53" s="36" t="s">
        <v>50</v>
      </c>
      <c r="C53" s="37"/>
      <c r="D53" s="38"/>
      <c r="E53" s="7">
        <v>201.8</v>
      </c>
      <c r="F53" s="19">
        <v>201.8</v>
      </c>
      <c r="G53" s="19">
        <v>208.4</v>
      </c>
      <c r="H53" s="22">
        <v>212.8</v>
      </c>
      <c r="I53" s="22">
        <v>219.7</v>
      </c>
      <c r="J53" s="22">
        <v>226.7</v>
      </c>
    </row>
    <row r="54" spans="1:10" ht="65.25" customHeight="1" x14ac:dyDescent="0.25">
      <c r="A54" s="3" t="s">
        <v>106</v>
      </c>
      <c r="B54" s="36" t="s">
        <v>51</v>
      </c>
      <c r="C54" s="37"/>
      <c r="D54" s="38"/>
      <c r="E54" s="7">
        <v>849.5</v>
      </c>
      <c r="F54" s="19">
        <v>880.1</v>
      </c>
      <c r="G54" s="19">
        <v>910.9</v>
      </c>
      <c r="H54" s="22">
        <v>955.3</v>
      </c>
      <c r="I54" s="22">
        <v>990.6</v>
      </c>
      <c r="J54" s="22">
        <v>1027.3</v>
      </c>
    </row>
    <row r="55" spans="1:10" ht="83.25" customHeight="1" x14ac:dyDescent="0.25">
      <c r="A55" s="3" t="s">
        <v>107</v>
      </c>
      <c r="B55" s="36" t="s">
        <v>52</v>
      </c>
      <c r="C55" s="37"/>
      <c r="D55" s="38"/>
      <c r="E55" s="7">
        <v>1475.2</v>
      </c>
      <c r="F55" s="19">
        <v>1475.2</v>
      </c>
      <c r="G55" s="19">
        <v>1513.2</v>
      </c>
      <c r="H55" s="22">
        <v>1560.7</v>
      </c>
      <c r="I55" s="22">
        <v>1560.7</v>
      </c>
      <c r="J55" s="22">
        <v>1560.7</v>
      </c>
    </row>
    <row r="56" spans="1:10" ht="87" customHeight="1" x14ac:dyDescent="0.25">
      <c r="A56" s="3" t="s">
        <v>108</v>
      </c>
      <c r="B56" s="36" t="s">
        <v>53</v>
      </c>
      <c r="C56" s="37"/>
      <c r="D56" s="38"/>
      <c r="E56" s="7">
        <v>444.5</v>
      </c>
      <c r="F56" s="19">
        <v>444.5</v>
      </c>
      <c r="G56" s="19">
        <v>444.5</v>
      </c>
      <c r="H56" s="22">
        <v>488.4</v>
      </c>
      <c r="I56" s="22">
        <v>488.4</v>
      </c>
      <c r="J56" s="22">
        <v>488.4</v>
      </c>
    </row>
    <row r="57" spans="1:10" ht="179.25" customHeight="1" x14ac:dyDescent="0.25">
      <c r="A57" s="3" t="s">
        <v>109</v>
      </c>
      <c r="B57" s="36" t="s">
        <v>54</v>
      </c>
      <c r="C57" s="37"/>
      <c r="D57" s="38"/>
      <c r="E57" s="7">
        <v>48</v>
      </c>
      <c r="F57" s="19">
        <v>48</v>
      </c>
      <c r="G57" s="19">
        <v>49.6</v>
      </c>
      <c r="H57" s="22">
        <v>50.7</v>
      </c>
      <c r="I57" s="22">
        <v>52.4</v>
      </c>
      <c r="J57" s="22">
        <v>54</v>
      </c>
    </row>
    <row r="58" spans="1:10" ht="58.5" customHeight="1" x14ac:dyDescent="0.25">
      <c r="A58" s="3" t="s">
        <v>110</v>
      </c>
      <c r="B58" s="36" t="s">
        <v>55</v>
      </c>
      <c r="C58" s="37"/>
      <c r="D58" s="38"/>
      <c r="E58" s="7">
        <v>16647.900000000001</v>
      </c>
      <c r="F58" s="19">
        <v>15703.2</v>
      </c>
      <c r="G58" s="19">
        <v>16526.099999999999</v>
      </c>
      <c r="H58" s="22">
        <v>15177.3</v>
      </c>
      <c r="I58" s="22">
        <v>15901.9</v>
      </c>
      <c r="J58" s="22">
        <v>16867.3</v>
      </c>
    </row>
    <row r="59" spans="1:10" ht="67.5" customHeight="1" x14ac:dyDescent="0.25">
      <c r="A59" s="3" t="s">
        <v>111</v>
      </c>
      <c r="B59" s="36" t="s">
        <v>56</v>
      </c>
      <c r="C59" s="37"/>
      <c r="D59" s="38"/>
      <c r="E59" s="7">
        <v>0.7</v>
      </c>
      <c r="F59" s="19">
        <v>0.7</v>
      </c>
      <c r="G59" s="19">
        <v>0.7</v>
      </c>
      <c r="H59" s="22">
        <v>1.3</v>
      </c>
      <c r="I59" s="22">
        <v>1.3</v>
      </c>
      <c r="J59" s="22">
        <v>1.3</v>
      </c>
    </row>
    <row r="60" spans="1:10" ht="48" customHeight="1" x14ac:dyDescent="0.25">
      <c r="A60" s="3" t="s">
        <v>112</v>
      </c>
      <c r="B60" s="36" t="s">
        <v>57</v>
      </c>
      <c r="C60" s="37"/>
      <c r="D60" s="38"/>
      <c r="E60" s="7">
        <v>44.6</v>
      </c>
      <c r="F60" s="19">
        <v>44.6</v>
      </c>
      <c r="G60" s="19">
        <v>44.6</v>
      </c>
      <c r="H60" s="22">
        <v>48.7</v>
      </c>
      <c r="I60" s="22">
        <v>48.7</v>
      </c>
      <c r="J60" s="22">
        <v>48.7</v>
      </c>
    </row>
    <row r="61" spans="1:10" ht="66" hidden="1" customHeight="1" x14ac:dyDescent="0.25">
      <c r="A61" s="3" t="s">
        <v>113</v>
      </c>
      <c r="B61" s="36" t="s">
        <v>58</v>
      </c>
      <c r="C61" s="37"/>
      <c r="D61" s="38"/>
      <c r="E61" s="7">
        <v>15.1</v>
      </c>
      <c r="F61" s="19"/>
      <c r="G61" s="19"/>
      <c r="H61" s="22"/>
      <c r="I61" s="22"/>
      <c r="J61" s="22"/>
    </row>
    <row r="62" spans="1:10" ht="21" customHeight="1" x14ac:dyDescent="0.25">
      <c r="A62" s="1" t="s">
        <v>114</v>
      </c>
      <c r="B62" s="41" t="s">
        <v>59</v>
      </c>
      <c r="C62" s="42"/>
      <c r="D62" s="43"/>
      <c r="E62" s="6">
        <f>E63+E64+E65+E66+E67</f>
        <v>41686.399999999994</v>
      </c>
      <c r="F62" s="20">
        <f t="shared" ref="F62:J62" si="4">F63</f>
        <v>10800</v>
      </c>
      <c r="G62" s="20">
        <f t="shared" si="4"/>
        <v>10800</v>
      </c>
      <c r="H62" s="24">
        <f>H63+H64</f>
        <v>6363.9</v>
      </c>
      <c r="I62" s="24">
        <f t="shared" si="4"/>
        <v>4943.1000000000004</v>
      </c>
      <c r="J62" s="24">
        <f t="shared" si="4"/>
        <v>4943.1000000000004</v>
      </c>
    </row>
    <row r="63" spans="1:10" ht="81" customHeight="1" x14ac:dyDescent="0.25">
      <c r="A63" s="3" t="s">
        <v>115</v>
      </c>
      <c r="B63" s="36" t="s">
        <v>61</v>
      </c>
      <c r="C63" s="37"/>
      <c r="D63" s="38"/>
      <c r="E63" s="7">
        <v>10800</v>
      </c>
      <c r="F63" s="19">
        <v>10800</v>
      </c>
      <c r="G63" s="19">
        <v>10800</v>
      </c>
      <c r="H63" s="22">
        <v>6363.9</v>
      </c>
      <c r="I63" s="22">
        <v>4943.1000000000004</v>
      </c>
      <c r="J63" s="22">
        <v>4943.1000000000004</v>
      </c>
    </row>
    <row r="64" spans="1:10" ht="72" hidden="1" customHeight="1" x14ac:dyDescent="0.25">
      <c r="A64" s="13" t="s">
        <v>116</v>
      </c>
      <c r="B64" s="36" t="s">
        <v>72</v>
      </c>
      <c r="C64" s="37"/>
      <c r="D64" s="38"/>
      <c r="E64" s="7">
        <v>5191</v>
      </c>
      <c r="F64" s="19"/>
      <c r="G64" s="19"/>
      <c r="H64" s="22"/>
      <c r="I64" s="22"/>
      <c r="J64" s="22"/>
    </row>
    <row r="65" spans="1:10" ht="24" hidden="1" customHeight="1" x14ac:dyDescent="0.25">
      <c r="A65" s="13" t="s">
        <v>117</v>
      </c>
      <c r="B65" s="36" t="s">
        <v>73</v>
      </c>
      <c r="C65" s="37"/>
      <c r="D65" s="38"/>
      <c r="E65" s="7">
        <v>218.8</v>
      </c>
      <c r="F65" s="19"/>
      <c r="G65" s="19"/>
      <c r="H65" s="22"/>
      <c r="I65" s="22"/>
      <c r="J65" s="22"/>
    </row>
    <row r="66" spans="1:10" ht="15" hidden="1" customHeight="1" x14ac:dyDescent="0.25">
      <c r="A66" s="15" t="s">
        <v>118</v>
      </c>
      <c r="B66" s="44" t="s">
        <v>81</v>
      </c>
      <c r="C66" s="45"/>
      <c r="D66" s="46"/>
      <c r="E66" s="7">
        <v>22901.599999999999</v>
      </c>
      <c r="F66" s="19"/>
      <c r="G66" s="19"/>
      <c r="H66" s="22"/>
      <c r="I66" s="22"/>
      <c r="J66" s="22"/>
    </row>
    <row r="67" spans="1:10" ht="18.75" hidden="1" customHeight="1" x14ac:dyDescent="0.25">
      <c r="A67" s="15" t="s">
        <v>119</v>
      </c>
      <c r="B67" s="44" t="s">
        <v>78</v>
      </c>
      <c r="C67" s="45"/>
      <c r="D67" s="46"/>
      <c r="E67" s="7">
        <v>2575</v>
      </c>
      <c r="F67" s="19"/>
      <c r="G67" s="19"/>
      <c r="H67" s="22"/>
      <c r="I67" s="22"/>
      <c r="J67" s="22"/>
    </row>
    <row r="68" spans="1:10" ht="20.25" hidden="1" customHeight="1" x14ac:dyDescent="0.25">
      <c r="A68" s="16" t="s">
        <v>76</v>
      </c>
      <c r="B68" s="41" t="s">
        <v>75</v>
      </c>
      <c r="C68" s="42"/>
      <c r="D68" s="43"/>
      <c r="E68" s="6">
        <f>E69</f>
        <v>223</v>
      </c>
      <c r="F68" s="20">
        <f t="shared" ref="F68:J68" si="5">F69</f>
        <v>0</v>
      </c>
      <c r="G68" s="20">
        <f t="shared" si="5"/>
        <v>0</v>
      </c>
      <c r="H68" s="24">
        <f t="shared" si="5"/>
        <v>0</v>
      </c>
      <c r="I68" s="24">
        <f t="shared" si="5"/>
        <v>0</v>
      </c>
      <c r="J68" s="24">
        <f t="shared" si="5"/>
        <v>0</v>
      </c>
    </row>
    <row r="69" spans="1:10" ht="24.75" hidden="1" customHeight="1" x14ac:dyDescent="0.25">
      <c r="A69" s="14" t="s">
        <v>120</v>
      </c>
      <c r="B69" s="36" t="s">
        <v>74</v>
      </c>
      <c r="C69" s="37"/>
      <c r="D69" s="38"/>
      <c r="E69" s="7">
        <v>223</v>
      </c>
      <c r="F69" s="19"/>
      <c r="G69" s="19"/>
      <c r="H69" s="22"/>
      <c r="I69" s="22"/>
      <c r="J69" s="22"/>
    </row>
    <row r="70" spans="1:10" ht="15.75" hidden="1" customHeight="1" x14ac:dyDescent="0.25">
      <c r="A70" s="10" t="s">
        <v>121</v>
      </c>
      <c r="B70" s="41" t="s">
        <v>67</v>
      </c>
      <c r="C70" s="42"/>
      <c r="D70" s="43"/>
      <c r="E70" s="6">
        <f>E71</f>
        <v>-0.4</v>
      </c>
      <c r="F70" s="20">
        <f t="shared" ref="F70:J70" si="6">F71</f>
        <v>0</v>
      </c>
      <c r="G70" s="20">
        <f t="shared" si="6"/>
        <v>0</v>
      </c>
      <c r="H70" s="24">
        <f t="shared" si="6"/>
        <v>0</v>
      </c>
      <c r="I70" s="24">
        <f t="shared" si="6"/>
        <v>0</v>
      </c>
      <c r="J70" s="24">
        <f t="shared" si="6"/>
        <v>0</v>
      </c>
    </row>
    <row r="71" spans="1:10" ht="30" hidden="1" customHeight="1" x14ac:dyDescent="0.25">
      <c r="A71" s="11" t="s">
        <v>122</v>
      </c>
      <c r="B71" s="36" t="s">
        <v>68</v>
      </c>
      <c r="C71" s="37"/>
      <c r="D71" s="38"/>
      <c r="E71" s="7">
        <v>-0.4</v>
      </c>
      <c r="F71" s="19"/>
      <c r="G71" s="19"/>
      <c r="H71" s="22"/>
      <c r="I71" s="22"/>
      <c r="J71" s="22"/>
    </row>
    <row r="72" spans="1:10" ht="18.75" x14ac:dyDescent="0.25">
      <c r="A72" s="5" t="s">
        <v>60</v>
      </c>
      <c r="B72" s="39"/>
      <c r="C72" s="39"/>
      <c r="D72" s="39"/>
      <c r="E72" s="6" t="e">
        <f>E30+E14</f>
        <v>#REF!</v>
      </c>
      <c r="F72" s="20" t="e">
        <f t="shared" ref="F72:J72" si="7">F30+F14</f>
        <v>#REF!</v>
      </c>
      <c r="G72" s="20" t="e">
        <f t="shared" si="7"/>
        <v>#REF!</v>
      </c>
      <c r="H72" s="24">
        <f t="shared" si="7"/>
        <v>242529.30000000002</v>
      </c>
      <c r="I72" s="24">
        <f t="shared" si="7"/>
        <v>214042</v>
      </c>
      <c r="J72" s="24">
        <f t="shared" si="7"/>
        <v>224099.9</v>
      </c>
    </row>
    <row r="73" spans="1:10" x14ac:dyDescent="0.25">
      <c r="E73" s="2"/>
      <c r="F73" s="2"/>
      <c r="G73" s="2"/>
    </row>
  </sheetData>
  <mergeCells count="69">
    <mergeCell ref="B59:D59"/>
    <mergeCell ref="B71:D71"/>
    <mergeCell ref="B70:D70"/>
    <mergeCell ref="B61:D61"/>
    <mergeCell ref="B62:D62"/>
    <mergeCell ref="B63:D63"/>
    <mergeCell ref="B64:D64"/>
    <mergeCell ref="B65:D65"/>
    <mergeCell ref="B69:D69"/>
    <mergeCell ref="B68:D68"/>
    <mergeCell ref="B66:D66"/>
    <mergeCell ref="B67:D67"/>
    <mergeCell ref="B57:D57"/>
    <mergeCell ref="B58:D58"/>
    <mergeCell ref="B50:D50"/>
    <mergeCell ref="B54:D54"/>
    <mergeCell ref="B51:D51"/>
    <mergeCell ref="B52:D52"/>
    <mergeCell ref="B53:D53"/>
    <mergeCell ref="B72:D72"/>
    <mergeCell ref="B24:D24"/>
    <mergeCell ref="B34:D34"/>
    <mergeCell ref="B43:D43"/>
    <mergeCell ref="B44:D44"/>
    <mergeCell ref="B45:D45"/>
    <mergeCell ref="B46:D46"/>
    <mergeCell ref="B47:D47"/>
    <mergeCell ref="B48:D48"/>
    <mergeCell ref="B49:D49"/>
    <mergeCell ref="B28:D28"/>
    <mergeCell ref="B29:D29"/>
    <mergeCell ref="B30:D30"/>
    <mergeCell ref="B31:D31"/>
    <mergeCell ref="B33:D33"/>
    <mergeCell ref="B35:D35"/>
    <mergeCell ref="B32:D32"/>
    <mergeCell ref="B60:D60"/>
    <mergeCell ref="B22:D22"/>
    <mergeCell ref="B23:D23"/>
    <mergeCell ref="B25:D25"/>
    <mergeCell ref="B26:D26"/>
    <mergeCell ref="B27:D27"/>
    <mergeCell ref="B41:D41"/>
    <mergeCell ref="B42:D42"/>
    <mergeCell ref="B39:D39"/>
    <mergeCell ref="B36:D36"/>
    <mergeCell ref="B40:D40"/>
    <mergeCell ref="B37:D37"/>
    <mergeCell ref="B38:D38"/>
    <mergeCell ref="B55:D55"/>
    <mergeCell ref="B56:D56"/>
    <mergeCell ref="H12:J12"/>
    <mergeCell ref="B18:D18"/>
    <mergeCell ref="B19:D19"/>
    <mergeCell ref="B14:D14"/>
    <mergeCell ref="B13:D13"/>
    <mergeCell ref="F12:G12"/>
    <mergeCell ref="B20:D20"/>
    <mergeCell ref="B21:D21"/>
    <mergeCell ref="B15:D15"/>
    <mergeCell ref="B16:D16"/>
    <mergeCell ref="B17:D17"/>
    <mergeCell ref="H7:K7"/>
    <mergeCell ref="D5:G5"/>
    <mergeCell ref="D6:G6"/>
    <mergeCell ref="D7:G7"/>
    <mergeCell ref="A11:J11"/>
    <mergeCell ref="A10:J10"/>
    <mergeCell ref="A9:J9"/>
  </mergeCells>
  <pageMargins left="0.70866141732283472" right="0.59055118110236227" top="0.74803149606299213" bottom="0.74803149606299213" header="0.31496062992125984" footer="0.31496062992125984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2018-12-06T11:37:54Z</dcterms:modified>
</cp:coreProperties>
</file>